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strucciones" sheetId="1" state="visible" r:id="rId3"/>
    <sheet name="Mi promoción" sheetId="2" state="visible" r:id="rId4"/>
    <sheet name="Listas" sheetId="3" state="hidden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<sst xmlns="http://schemas.openxmlformats.org/spreadsheetml/2006/main" count="66" uniqueCount="65">
  <si>
    <t xml:space="preserve">Calculadora: ¿mi promoción deja dinero?</t>
  </si>
  <si>
    <t xml:space="preserve">Brand Lab Beauty · brandlabbeauty.org</t>
  </si>
  <si>
    <t xml:space="preserve">Para qué sirve: antes de lanzar un descuento, saber cuánto te deja cada servicio con promoción, cuántas clientas nuevas necesitas para que valga la pena y si caben en tu agenda.</t>
  </si>
  <si>
    <t xml:space="preserve">Cómo usarla (15 minutos)</t>
  </si>
  <si>
    <t xml:space="preserve">1. En «Mi promoción» escribe el servicio, su precio, el material, la duración y cómo pagas a la técnica.</t>
  </si>
  <si>
    <t xml:space="preserve">2. Escribe qué parte de tus cobros es con tarjeta y la comisión de tu terminal.</t>
  </si>
  <si>
    <t xml:space="preserve">3. Escribe el descuento que quieres dar y cuántos de esos servicios harías en el periodo SIN promoción (las clientas que vendrían de todos modos).</t>
  </si>
  <si>
    <t xml:space="preserve">4. Escribe cuántas horas libres tienes en ese periodo y cuántas clientas nuevas esperas atraer.</t>
  </si>
  <si>
    <t xml:space="preserve">5. Lee la «Señal»: Conviene, No alcanza, No cabe o Pierde.</t>
  </si>
  <si>
    <t xml:space="preserve">Importante</t>
  </si>
  <si>
    <t xml:space="preserve">Las cifras que trae son un EJEMPLO ilustrativo, no datos de ningún salón real. Son las mismas de la guía y de la calculadora de costo real.</t>
  </si>
  <si>
    <t xml:space="preserve">El costo fijo por hora sale de la calculadora de costo real (pestaña «Mi salón»). Aquí sólo se usa como referencia.</t>
  </si>
  <si>
    <t xml:space="preserve">Este archivo no envía tus datos a ningún lado: se quedan en tu archivo. Es una herramienta de apoyo; no sustituye asesoría contable o fiscal.</t>
  </si>
  <si>
    <t xml:space="preserve">Mi promoción</t>
  </si>
  <si>
    <t xml:space="preserve">Celdas en azul: tus datos. Vienen con un EJEMPLO ilustrativo; cámbialas por las tuyas.</t>
  </si>
  <si>
    <t xml:space="preserve">El servicio</t>
  </si>
  <si>
    <t xml:space="preserve">Servicio</t>
  </si>
  <si>
    <t xml:space="preserve">Acrílico completo (ejemplo)</t>
  </si>
  <si>
    <t xml:space="preserve">Precio normal</t>
  </si>
  <si>
    <t xml:space="preserve">Material por servicio</t>
  </si>
  <si>
    <t xml:space="preserve">Duración real (horas)</t>
  </si>
  <si>
    <t xml:space="preserve">Ej.: 1.5 = una hora y media</t>
  </si>
  <si>
    <t xml:space="preserve">Cómo pagas a la técnica</t>
  </si>
  <si>
    <t xml:space="preserve">Comisión sobre el precio</t>
  </si>
  <si>
    <t xml:space="preserve">Elige de la lista</t>
  </si>
  <si>
    <t xml:space="preserve">% de comisión o monto fijo</t>
  </si>
  <si>
    <t xml:space="preserve">0.40 = 40 %; o el monto en pesos si es pago fijo</t>
  </si>
  <si>
    <t xml:space="preserve">Parte de los cobros con tarjeta</t>
  </si>
  <si>
    <t xml:space="preserve">Comisión de la terminal, con IVA</t>
  </si>
  <si>
    <t xml:space="preserve">Ej.: 3.6 % + IVA = 4.18 %</t>
  </si>
  <si>
    <t xml:space="preserve">Costo fijo por hora vendida</t>
  </si>
  <si>
    <t xml:space="preserve">Sale de la calculadora de costo real; es sólo referencia</t>
  </si>
  <si>
    <t xml:space="preserve">La promoción</t>
  </si>
  <si>
    <t xml:space="preserve">Descuento</t>
  </si>
  <si>
    <t xml:space="preserve">Servicios que harías en el periodo SIN promoción</t>
  </si>
  <si>
    <t xml:space="preserve">Las clientas que vendrían de todos modos y también recibirán el descuento</t>
  </si>
  <si>
    <t xml:space="preserve">Horas libres de mesa en el periodo</t>
  </si>
  <si>
    <t xml:space="preserve">Horas que hoy no vendes. Ej.: 702 disponibles × 30 % libres</t>
  </si>
  <si>
    <t xml:space="preserve">Clientas nuevas que esperas atraer</t>
  </si>
  <si>
    <t xml:space="preserve">Sé conservadora</t>
  </si>
  <si>
    <t xml:space="preserve">Resultado</t>
  </si>
  <si>
    <t xml:space="preserve">Por cada servicio</t>
  </si>
  <si>
    <t xml:space="preserve">Sin promoción</t>
  </si>
  <si>
    <t xml:space="preserve">Con promoción</t>
  </si>
  <si>
    <t xml:space="preserve">Precio</t>
  </si>
  <si>
    <t xml:space="preserve">Material</t>
  </si>
  <si>
    <t xml:space="preserve">Pago a la técnica</t>
  </si>
  <si>
    <t xml:space="preserve">Terminal</t>
  </si>
  <si>
    <t xml:space="preserve">Deja para cubrir fijos (margen)</t>
  </si>
  <si>
    <t xml:space="preserve">Costo fijo del servicio (referencia)</t>
  </si>
  <si>
    <t xml:space="preserve">Te deja después de todo el costo fijo</t>
  </si>
  <si>
    <t xml:space="preserve">En el periodo</t>
  </si>
  <si>
    <t xml:space="preserve">Lo que cuesta el descuento a quienes vendrían igual</t>
  </si>
  <si>
    <t xml:space="preserve">Servicios sin promoción × lo que baja el margen</t>
  </si>
  <si>
    <t xml:space="preserve">Clientas nuevas necesarias para empatar</t>
  </si>
  <si>
    <t xml:space="preserve">Costo del descuento ÷ margen con promoción</t>
  </si>
  <si>
    <t xml:space="preserve">Horas que ocupan esas clientas</t>
  </si>
  <si>
    <t xml:space="preserve">Ganancia extra con tu meta de clientas nuevas</t>
  </si>
  <si>
    <t xml:space="preserve">Clientas nuevas × margen con promoción − costo del descuento</t>
  </si>
  <si>
    <t xml:space="preserve">Horas que ocupa tu meta</t>
  </si>
  <si>
    <t xml:space="preserve">Señal</t>
  </si>
  <si>
    <t xml:space="preserve">«Deja para cubrir fijos»: lo que queda después de material, técnica y terminal. Si la promoción llena horas que hoy están vacías, la renta y los demás fijos ya se pagan igual, por eso la cuenta usa este margen.</t>
  </si>
  <si>
    <t xml:space="preserve">Si la promoción llena horas que venderías de todos modos a precio normal, en realidad pierdes: usa la fila «Te deja después de todo el costo fijo».</t>
  </si>
  <si>
    <t xml:space="preserve">Tipo de pago</t>
  </si>
  <si>
    <t xml:space="preserve">Pago fijo por servicio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</si>
</sst>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\$#,##0.00"/>
    <numFmt numFmtId="167" formatCode="0.00"/>
    <numFmt numFmtId="168" formatCode="0.0%"/>
    <numFmt numFmtId="169" formatCode="0.00%"/>
    <numFmt numFmtId="170" formatCode="0%"/>
    <numFmt numFmtId="171" formatCode="#,##0"/>
    <numFmt numFmtId="172" formatCode="#,##0.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D2E30"/>
      <name val="Montserrat"/>
      <family val="0"/>
      <charset val="1"/>
    </font>
    <font>
      <i val="true"/>
      <sz val="9"/>
      <color rgb="FF5A554D"/>
      <name val="Montserrat"/>
      <family val="0"/>
      <charset val="1"/>
    </font>
    <font>
      <sz val="10"/>
      <color rgb="FF2D2E30"/>
      <name val="Montserrat"/>
      <family val="0"/>
      <charset val="1"/>
    </font>
    <font>
      <b val="true"/>
      <sz val="10"/>
      <color rgb="FFB99C4E"/>
      <name val="Montserrat"/>
      <family val="0"/>
      <charset val="1"/>
    </font>
    <font>
      <b val="true"/>
      <sz val="14"/>
      <color rgb="FF2D2E30"/>
      <name val="Montserrat"/>
      <family val="0"/>
      <charset val="1"/>
    </font>
    <font>
      <b val="true"/>
      <sz val="11"/>
      <color rgb="FFB99C4E"/>
      <name val="Montserrat"/>
      <family val="0"/>
      <charset val="1"/>
    </font>
    <font>
      <sz val="10"/>
      <name val="Montserrat"/>
      <family val="0"/>
      <charset val="1"/>
    </font>
    <font>
      <sz val="10"/>
      <color rgb="FF0000FF"/>
      <name val="Montserrat"/>
      <family val="0"/>
      <charset val="1"/>
    </font>
    <font>
      <b val="true"/>
      <sz val="10"/>
      <color rgb="FFEFE7DA"/>
      <name val="Montserrat"/>
      <family val="0"/>
      <charset val="1"/>
    </font>
    <font>
      <b val="true"/>
      <sz val="10"/>
      <name val="Montserrat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8F4EE"/>
        <bgColor rgb="FFEFE7DA"/>
      </patternFill>
    </fill>
    <fill>
      <patternFill patternType="solid">
        <fgColor rgb="FF2D2E30"/>
        <bgColor rgb="FF33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D9EAD3"/>
        </patternFill>
      </fill>
    </dxf>
    <dxf>
      <fill>
        <patternFill>
          <bgColor rgb="FFFCE5CD"/>
        </patternFill>
      </fill>
    </dxf>
    <dxf>
      <fill>
        <patternFill>
          <bgColor rgb="FFF4CCCC"/>
        </patternFill>
      </fill>
    </dxf>
  </dxfs>
  <colors>
    <indexedColors>
      <rgbColor rgb="FF000000"/>
      <rgbColor rgb="FFF8F4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CE5CD"/>
      <rgbColor rgb="FFEFE7D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A554D"/>
      <rgbColor rgb="FFB99C4E"/>
      <rgbColor rgb="FF003366"/>
      <rgbColor rgb="FF339966"/>
      <rgbColor rgb="FF003300"/>
      <rgbColor rgb="FF333300"/>
      <rgbColor rgb="FF993300"/>
      <rgbColor rgb="FF993366"/>
      <rgbColor rgb="FF333399"/>
      <rgbColor rgb="FF2D2E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/>
    </row>
    <row r="6" customFormat="false" ht="15" hidden="false" customHeight="false" outlineLevel="0" collapsed="false">
      <c r="A6" s="4" t="s">
        <v>3</v>
      </c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/>
    </row>
    <row r="13" customFormat="false" ht="15" hidden="false" customHeight="false" outlineLevel="0" collapsed="false">
      <c r="A13" s="4" t="s">
        <v>9</v>
      </c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3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6"/>
    <col collapsed="false" customWidth="true" hidden="false" outlineLevel="0" max="3" min="3" style="0" width="58"/>
  </cols>
  <sheetData>
    <row r="1" customFormat="false" ht="17.35" hidden="false" customHeight="false" outlineLevel="0" collapsed="false">
      <c r="A1" s="5" t="s">
        <v>13</v>
      </c>
    </row>
    <row r="2" customFormat="false" ht="15" hidden="false" customHeight="false" outlineLevel="0" collapsed="false">
      <c r="A2" s="2" t="s">
        <v>14</v>
      </c>
    </row>
    <row r="4" customFormat="false" ht="18" hidden="false" customHeight="true" outlineLevel="0" collapsed="false">
      <c r="A4" s="6" t="s">
        <v>15</v>
      </c>
    </row>
    <row r="5" customFormat="false" ht="18" hidden="false" customHeight="true" outlineLevel="0" collapsed="false">
      <c r="A5" s="7" t="s">
        <v>16</v>
      </c>
      <c r="B5" s="8" t="s">
        <v>17</v>
      </c>
      <c r="C5" s="9"/>
    </row>
    <row r="6" customFormat="false" ht="18" hidden="false" customHeight="true" outlineLevel="0" collapsed="false">
      <c r="A6" s="7" t="s">
        <v>18</v>
      </c>
      <c r="B6" s="10" t="n">
        <v>450</v>
      </c>
      <c r="C6" s="9"/>
    </row>
    <row r="7" customFormat="false" ht="18" hidden="false" customHeight="true" outlineLevel="0" collapsed="false">
      <c r="A7" s="7" t="s">
        <v>19</v>
      </c>
      <c r="B7" s="10" t="n">
        <v>55</v>
      </c>
      <c r="C7" s="9"/>
    </row>
    <row r="8" customFormat="false" ht="18" hidden="false" customHeight="true" outlineLevel="0" collapsed="false">
      <c r="A8" s="7" t="s">
        <v>20</v>
      </c>
      <c r="B8" s="11" t="n">
        <v>1.5</v>
      </c>
      <c r="C8" s="9" t="s">
        <v>21</v>
      </c>
    </row>
    <row r="9" customFormat="false" ht="18" hidden="false" customHeight="true" outlineLevel="0" collapsed="false">
      <c r="A9" s="7" t="s">
        <v>22</v>
      </c>
      <c r="B9" s="8" t="s">
        <v>23</v>
      </c>
      <c r="C9" s="9" t="s">
        <v>24</v>
      </c>
    </row>
    <row r="10" customFormat="false" ht="18" hidden="false" customHeight="true" outlineLevel="0" collapsed="false">
      <c r="A10" s="7" t="s">
        <v>25</v>
      </c>
      <c r="B10" s="11" t="n">
        <v>0.4</v>
      </c>
      <c r="C10" s="9" t="s">
        <v>26</v>
      </c>
    </row>
    <row r="11" customFormat="false" ht="18" hidden="false" customHeight="true" outlineLevel="0" collapsed="false">
      <c r="A11" s="7" t="s">
        <v>27</v>
      </c>
      <c r="B11" s="12" t="n">
        <v>0.6</v>
      </c>
      <c r="C11" s="9"/>
    </row>
    <row r="12" customFormat="false" ht="18" hidden="false" customHeight="true" outlineLevel="0" collapsed="false">
      <c r="A12" s="7" t="s">
        <v>28</v>
      </c>
      <c r="B12" s="13" t="n">
        <v>0.04176</v>
      </c>
      <c r="C12" s="9" t="s">
        <v>29</v>
      </c>
    </row>
    <row r="13" customFormat="false" ht="18" hidden="false" customHeight="true" outlineLevel="0" collapsed="false">
      <c r="A13" s="7" t="s">
        <v>30</v>
      </c>
      <c r="B13" s="10" t="n">
        <v>73.26</v>
      </c>
      <c r="C13" s="9" t="s">
        <v>31</v>
      </c>
    </row>
    <row r="14" customFormat="false" ht="18" hidden="false" customHeight="true" outlineLevel="0" collapsed="false"/>
    <row r="15" customFormat="false" ht="18" hidden="false" customHeight="true" outlineLevel="0" collapsed="false">
      <c r="A15" s="6" t="s">
        <v>32</v>
      </c>
    </row>
    <row r="16" customFormat="false" ht="18" hidden="false" customHeight="true" outlineLevel="0" collapsed="false">
      <c r="A16" s="7" t="s">
        <v>33</v>
      </c>
      <c r="B16" s="14" t="n">
        <v>0.2</v>
      </c>
      <c r="C16" s="9"/>
    </row>
    <row r="17" customFormat="false" ht="30" hidden="false" customHeight="true" outlineLevel="0" collapsed="false">
      <c r="A17" s="7" t="s">
        <v>34</v>
      </c>
      <c r="B17" s="15" t="n">
        <v>80</v>
      </c>
      <c r="C17" s="9" t="s">
        <v>35</v>
      </c>
    </row>
    <row r="18" customFormat="false" ht="30" hidden="false" customHeight="true" outlineLevel="0" collapsed="false">
      <c r="A18" s="7" t="s">
        <v>36</v>
      </c>
      <c r="B18" s="15" t="n">
        <v>210</v>
      </c>
      <c r="C18" s="9" t="s">
        <v>37</v>
      </c>
    </row>
    <row r="19" customFormat="false" ht="18" hidden="false" customHeight="true" outlineLevel="0" collapsed="false">
      <c r="A19" s="7" t="s">
        <v>38</v>
      </c>
      <c r="B19" s="15" t="n">
        <v>40</v>
      </c>
      <c r="C19" s="9" t="s">
        <v>39</v>
      </c>
    </row>
    <row r="20" customFormat="false" ht="18" hidden="false" customHeight="true" outlineLevel="0" collapsed="false"/>
    <row r="21" customFormat="false" ht="18" hidden="false" customHeight="true" outlineLevel="0" collapsed="false">
      <c r="A21" s="6" t="s">
        <v>40</v>
      </c>
    </row>
    <row r="22" customFormat="false" ht="18" hidden="false" customHeight="true" outlineLevel="0" collapsed="false">
      <c r="A22" s="16" t="s">
        <v>41</v>
      </c>
      <c r="B22" s="16" t="s">
        <v>42</v>
      </c>
      <c r="C22" s="16" t="s">
        <v>43</v>
      </c>
    </row>
    <row r="23" customFormat="false" ht="18" hidden="false" customHeight="true" outlineLevel="0" collapsed="false">
      <c r="A23" s="7" t="s">
        <v>44</v>
      </c>
      <c r="B23" s="17" t="n">
        <f aca="false">B6</f>
        <v>450</v>
      </c>
      <c r="C23" s="17" t="n">
        <f aca="false">B6*(1-B16)</f>
        <v>360</v>
      </c>
    </row>
    <row r="24" customFormat="false" ht="18" hidden="false" customHeight="true" outlineLevel="0" collapsed="false">
      <c r="A24" s="7" t="s">
        <v>45</v>
      </c>
      <c r="B24" s="17" t="n">
        <f aca="false">B7</f>
        <v>55</v>
      </c>
      <c r="C24" s="17" t="n">
        <f aca="false">B7</f>
        <v>55</v>
      </c>
    </row>
    <row r="25" customFormat="false" ht="18" hidden="false" customHeight="true" outlineLevel="0" collapsed="false">
      <c r="A25" s="7" t="s">
        <v>46</v>
      </c>
      <c r="B25" s="17" t="n">
        <f aca="false">IF($B$9="Pago fijo por servicio",$B$10,B23*$B$10)</f>
        <v>180</v>
      </c>
      <c r="C25" s="17" t="n">
        <f aca="false">IF($B$9="Pago fijo por servicio",$B$10,C23*$B$10)</f>
        <v>144</v>
      </c>
    </row>
    <row r="26" customFormat="false" ht="18" hidden="false" customHeight="true" outlineLevel="0" collapsed="false">
      <c r="A26" s="7" t="s">
        <v>47</v>
      </c>
      <c r="B26" s="17" t="n">
        <f aca="false">B23*$B$11*$B$12</f>
        <v>11.2752</v>
      </c>
      <c r="C26" s="17" t="n">
        <f aca="false">C23*$B$11*$B$12</f>
        <v>9.02016</v>
      </c>
    </row>
    <row r="27" customFormat="false" ht="18" hidden="false" customHeight="true" outlineLevel="0" collapsed="false">
      <c r="A27" s="18" t="s">
        <v>48</v>
      </c>
      <c r="B27" s="19" t="n">
        <f aca="false">B23-B24-B25-B26</f>
        <v>203.7248</v>
      </c>
      <c r="C27" s="19" t="n">
        <f aca="false">C23-C24-C25-C26</f>
        <v>151.97984</v>
      </c>
    </row>
    <row r="28" customFormat="false" ht="18" hidden="false" customHeight="true" outlineLevel="0" collapsed="false">
      <c r="A28" s="7" t="s">
        <v>49</v>
      </c>
      <c r="B28" s="17" t="n">
        <f aca="false">B8*B13</f>
        <v>109.89</v>
      </c>
      <c r="C28" s="17" t="n">
        <f aca="false">B8*B13</f>
        <v>109.89</v>
      </c>
    </row>
    <row r="29" customFormat="false" ht="18" hidden="false" customHeight="true" outlineLevel="0" collapsed="false">
      <c r="A29" s="18" t="s">
        <v>50</v>
      </c>
      <c r="B29" s="19" t="n">
        <f aca="false">B27-B28</f>
        <v>93.8348</v>
      </c>
      <c r="C29" s="19" t="n">
        <f aca="false">C27-C28</f>
        <v>42.08984</v>
      </c>
    </row>
    <row r="30" customFormat="false" ht="18" hidden="false" customHeight="true" outlineLevel="0" collapsed="false"/>
    <row r="31" customFormat="false" ht="18" hidden="false" customHeight="true" outlineLevel="0" collapsed="false">
      <c r="A31" s="16" t="s">
        <v>51</v>
      </c>
      <c r="B31" s="20"/>
      <c r="C31" s="20"/>
    </row>
    <row r="32" customFormat="false" ht="30" hidden="false" customHeight="true" outlineLevel="0" collapsed="false">
      <c r="A32" s="7" t="s">
        <v>52</v>
      </c>
      <c r="B32" s="17" t="n">
        <f aca="false">B17*(B27-C27)</f>
        <v>4139.5968</v>
      </c>
      <c r="C32" s="9" t="s">
        <v>53</v>
      </c>
    </row>
    <row r="33" customFormat="false" ht="30" hidden="false" customHeight="true" outlineLevel="0" collapsed="false">
      <c r="A33" s="7" t="s">
        <v>54</v>
      </c>
      <c r="B33" s="21" t="n">
        <f aca="false">IF(C27&lt;=0,"No se puede",ROUNDUP(B32/C27,0))</f>
        <v>28</v>
      </c>
      <c r="C33" s="9" t="s">
        <v>55</v>
      </c>
    </row>
    <row r="34" customFormat="false" ht="18" hidden="false" customHeight="true" outlineLevel="0" collapsed="false">
      <c r="A34" s="7" t="s">
        <v>56</v>
      </c>
      <c r="B34" s="22" t="n">
        <f aca="false">IF(ISNUMBER(B33),B33*B8,"")</f>
        <v>42</v>
      </c>
      <c r="C34" s="9"/>
    </row>
    <row r="35" customFormat="false" ht="30" hidden="false" customHeight="true" outlineLevel="0" collapsed="false">
      <c r="A35" s="7" t="s">
        <v>57</v>
      </c>
      <c r="B35" s="17" t="n">
        <f aca="false">B19*C27-B32</f>
        <v>1939.5968</v>
      </c>
      <c r="C35" s="9" t="s">
        <v>58</v>
      </c>
    </row>
    <row r="36" customFormat="false" ht="18" hidden="false" customHeight="true" outlineLevel="0" collapsed="false">
      <c r="A36" s="7" t="s">
        <v>59</v>
      </c>
      <c r="B36" s="22" t="n">
        <f aca="false">B19*B8</f>
        <v>60</v>
      </c>
      <c r="C36" s="9"/>
    </row>
    <row r="37" customFormat="false" ht="30" hidden="false" customHeight="true" outlineLevel="0" collapsed="false">
      <c r="A37" s="18" t="s">
        <v>60</v>
      </c>
      <c r="B37" s="23" t="str">
        <f aca="false">IF(C27&lt;=0,"Pierde",IF(B36&gt;B18,"No cabe",IF(B35&lt;=0,"No alcanza","Conviene")))</f>
        <v>Conviene</v>
      </c>
      <c r="C37" s="24" t="str">
        <f aca="false">IF(B37="Pierde","Cada servicio con descuento no cubre ni material, técnica y terminal.",IF(B37="No cabe","Tu meta necesita más horas de las que tienes libres.",IF(B37="No alcanza","Con esa meta no recuperas lo que regalas a quienes vendrían igual.","Deja más de lo que cuesta, si de verdad llegan esas clientas nuevas.")))</f>
        <v>Deja más de lo que cuesta, si de verdad llegan esas clientas nuevas.</v>
      </c>
    </row>
    <row r="38" customFormat="false" ht="18" hidden="false" customHeight="true" outlineLevel="0" collapsed="false"/>
    <row r="39" customFormat="false" ht="18" hidden="false" customHeight="true" outlineLevel="0" collapsed="false">
      <c r="A39" s="2" t="s">
        <v>61</v>
      </c>
    </row>
    <row r="40" customFormat="false" ht="18" hidden="false" customHeight="true" outlineLevel="0" collapsed="false">
      <c r="A40" s="2" t="s">
        <v>62</v>
      </c>
    </row>
  </sheetData>
  <conditionalFormatting sqref="B37">
    <cfRule type="expression" priority="2" aboveAverage="0" equalAverage="0" bottom="0" percent="0" rank="0" text="" dxfId="0">
      <formula>$B$37="Conviene"</formula>
    </cfRule>
    <cfRule type="expression" priority="3" aboveAverage="0" equalAverage="0" bottom="0" percent="0" rank="0" text="" dxfId="1">
      <formula>$B$37="No alcanza"</formula>
    </cfRule>
    <cfRule type="expression" priority="4" aboveAverage="0" equalAverage="0" bottom="0" percent="0" rank="0" text="" dxfId="1">
      <formula>$B$37="No cabe"</formula>
    </cfRule>
    <cfRule type="expression" priority="5" aboveAverage="0" equalAverage="0" bottom="0" percent="0" rank="0" text="" dxfId="2">
      <formula>$B$37="Pierde"</formula>
    </cfRule>
  </conditionalFormatting>
  <dataValidations count="4">
    <dataValidation allowBlank="false" errorStyle="stop" operator="between" showDropDown="false" showErrorMessage="false" showInputMessage="false" sqref="B9" type="list">
      <formula1>Listas!$A$2:$A$3</formula1>
      <formula2>0</formula2>
    </dataValidation>
    <dataValidation allowBlank="false" error="Revisa el valor" errorStyle="stop" operator="between" showDropDown="false" showErrorMessage="false" showInputMessage="false" sqref="B11" type="custom">
      <formula1>AND(B11&gt;=0,B11&lt;=1)</formula1>
      <formula2>0</formula2>
    </dataValidation>
    <dataValidation allowBlank="false" error="Revisa el valor" errorStyle="stop" operator="between" showDropDown="false" showErrorMessage="false" showInputMessage="false" sqref="B12" type="custom">
      <formula1>AND(B12&gt;=0,B12&lt;1)</formula1>
      <formula2>0</formula2>
    </dataValidation>
    <dataValidation allowBlank="false" error="Revisa el valor" errorStyle="stop" operator="between" showDropDown="false" showErrorMessage="false" showInputMessage="false" sqref="B16" type="custom">
      <formula1>AND(B16&gt;=0,B16&lt;1)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63</v>
      </c>
    </row>
    <row r="2" customFormat="false" ht="15" hidden="false" customHeight="false" outlineLevel="0" collapsed="false">
      <c r="A2" s="0" t="s">
        <v>23</v>
      </c>
    </row>
    <row r="3" customFormat="false" ht="15" hidden="false" customHeight="false" outlineLevel="0" collapsed="false">
      <c r="A3" s="0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2026-10-28T23:11:58Z</dcterms:created>
  <dc:creator>openpyxl</dc:creator>
  <dc:description/>
  <dc:language>en-US</dc:language>
  <cp:lastModifiedBy/>
  <dcterms:modified xsi:type="dcterms:W3CDTF">2026-10-28T23:11:58Z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